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PRESUPUESTO" sheetId="1" state="visible" r:id="rId1"/>
    <sheet xmlns:r="http://schemas.openxmlformats.org/officeDocument/2006/relationships" name="CONFIGURACIÓN" sheetId="2" state="visible" r:id="rId2"/>
    <sheet xmlns:r="http://schemas.openxmlformats.org/officeDocument/2006/relationships" name="GUÍA" sheetId="3" state="visible" r:id="rId3"/>
  </sheets>
  <definedNames>
    <definedName name="_xlnm._FilterDatabase" localSheetId="0" hidden="1">'PRESUPUESTO'!$A$10:$H$29</definedName>
    <definedName name="_xlnm.Print_Area" localSheetId="0">'PRESUPUESTO'!$A$1:$H$36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.00\ [$€-C0A]"/>
    <numFmt numFmtId="165" formatCode="0.0%"/>
    <numFmt numFmtId="166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b val="1"/>
      <color rgb="FFFFFFFF"/>
      <sz val="14"/>
    </font>
    <font>
      <name val="Calibri"/>
      <b val="1"/>
      <sz val="11"/>
    </font>
    <font>
      <name val="Calibri"/>
      <b val="1"/>
      <color rgb="FFFFFFFF"/>
      <sz val="11"/>
    </font>
    <font>
      <name val="Calibri"/>
      <b val="1"/>
      <color rgb="FFFFFFFF"/>
      <sz val="22"/>
    </font>
    <font>
      <name val="Calibri"/>
      <b val="1"/>
      <color rgb="FFF47B20"/>
      <sz val="14"/>
    </font>
    <font>
      <name val="Calibri"/>
      <b val="1"/>
      <color rgb="FF17365D"/>
      <sz val="11"/>
    </font>
  </fonts>
  <fills count="9">
    <fill>
      <patternFill/>
    </fill>
    <fill>
      <patternFill patternType="gray125"/>
    </fill>
    <fill>
      <patternFill patternType="solid">
        <fgColor rgb="FF17365D"/>
      </patternFill>
    </fill>
    <fill>
      <patternFill patternType="solid">
        <fgColor rgb="FFF47B20"/>
      </patternFill>
    </fill>
    <fill>
      <patternFill patternType="solid">
        <fgColor rgb="FFEAF2F8"/>
      </patternFill>
    </fill>
    <fill>
      <patternFill patternType="solid">
        <fgColor rgb="FFF2F2F2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00F4B183"/>
      </patternFill>
    </fill>
  </fills>
  <borders count="6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 style="thin">
        <color rgb="FFD9E1F2"/>
      </right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/>
      <diagonal/>
    </border>
    <border>
      <left/>
      <right style="thin">
        <color rgb="FFD9E1F2"/>
      </right>
      <top style="thin">
        <color rgb="FFD9E1F2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7" fillId="4" borderId="1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6" borderId="1" applyAlignment="1" pivotButton="0" quotePrefix="0" xfId="0">
      <alignment vertical="center" wrapText="1"/>
    </xf>
    <xf numFmtId="164" fontId="0" fillId="6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4" fillId="2" borderId="1" pivotButton="0" quotePrefix="0" xfId="0"/>
    <xf numFmtId="164" fontId="0" fillId="4" borderId="1" pivotButton="0" quotePrefix="0" xfId="0"/>
    <xf numFmtId="164" fontId="0" fillId="7" borderId="1" pivotButton="0" quotePrefix="0" xfId="0"/>
    <xf numFmtId="165" fontId="0" fillId="4" borderId="1" pivotButton="0" quotePrefix="0" xfId="0"/>
    <xf numFmtId="0" fontId="3" fillId="4" borderId="1" pivotButton="0" quotePrefix="0" xfId="0"/>
    <xf numFmtId="9" fontId="0" fillId="0" borderId="1" pivotButton="0" quotePrefix="0" xfId="0"/>
    <xf numFmtId="0" fontId="0" fillId="5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6" fillId="0" borderId="0" pivotButton="0" quotePrefix="0" xfId="0"/>
    <xf numFmtId="0" fontId="0" fillId="0" borderId="0" pivotButton="0" quotePrefix="0" xfId="0"/>
    <xf numFmtId="0" fontId="0" fillId="0" borderId="1" applyAlignment="1" pivotButton="0" quotePrefix="0" xfId="0">
      <alignment vertical="center" wrapText="1"/>
    </xf>
    <xf numFmtId="0" fontId="5" fillId="2" borderId="0" pivotButton="0" quotePrefix="0" xfId="0"/>
    <xf numFmtId="0" fontId="4" fillId="2" borderId="0" pivotButton="0" quotePrefix="0" xfId="0"/>
    <xf numFmtId="0" fontId="1" fillId="2" borderId="0" pivotButton="0" quotePrefix="0" xfId="0"/>
    <xf numFmtId="0" fontId="2" fillId="3" borderId="0" pivotButton="0" quotePrefix="0" xfId="0"/>
    <xf numFmtId="0" fontId="0" fillId="8" borderId="1" applyProtection="1" pivotButton="0" quotePrefix="0" xfId="0">
      <protection locked="0" hidden="0"/>
    </xf>
    <xf numFmtId="0" fontId="0" fillId="8" borderId="1" applyAlignment="1" applyProtection="1" pivotButton="0" quotePrefix="0" xfId="0">
      <alignment vertical="center" wrapText="1"/>
      <protection locked="0" hidden="0"/>
    </xf>
    <xf numFmtId="166" fontId="0" fillId="8" borderId="1" applyAlignment="1" applyProtection="1" pivotButton="0" quotePrefix="0" xfId="0">
      <alignment vertical="center" wrapText="1"/>
      <protection locked="0" hidden="0"/>
    </xf>
    <xf numFmtId="166" fontId="0" fillId="0" borderId="1" applyAlignment="1" pivotButton="0" quotePrefix="0" xfId="0">
      <alignment vertical="center" wrapText="1"/>
    </xf>
    <xf numFmtId="0" fontId="0" fillId="8" borderId="0" applyProtection="1" pivotButton="0" quotePrefix="0" xfId="0">
      <protection locked="0" hidden="0"/>
    </xf>
    <xf numFmtId="166" fontId="0" fillId="8" borderId="0" applyProtection="1" pivotButton="0" quotePrefix="0" xfId="0">
      <protection locked="0" hidden="0"/>
    </xf>
    <xf numFmtId="166" fontId="0" fillId="0" borderId="0" pivotButton="0" quotePrefix="0" xfId="0"/>
    <xf numFmtId="166" fontId="0" fillId="4" borderId="1" pivotButton="0" quotePrefix="0" xfId="0"/>
    <xf numFmtId="166" fontId="0" fillId="7" borderId="1" pivotButton="0" quotePrefix="0" xfId="0"/>
    <xf numFmtId="9" fontId="0" fillId="8" borderId="1" applyProtection="1" pivotButton="0" quotePrefix="0" xfId="0">
      <protection locked="0" hidden="0"/>
    </xf>
  </cellXfs>
  <cellStyles count="1">
    <cellStyle name="Normal" xfId="0" builtinId="0"/>
  </cellStyles>
  <dxfs count="1">
    <dxf>
      <fill>
        <patternFill patternType="solid">
          <fgColor rgb="FFF4CC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4B183"/>
    <outlinePr summaryBelow="1" summaryRight="1"/>
    <pageSetUpPr fitToPage="1"/>
  </sheetPr>
  <dimension ref="A1:H39"/>
  <sheetViews>
    <sheetView showGridLines="0" tabSelected="1" workbookViewId="0">
      <pane ySplit="10" topLeftCell="A11" activePane="bottomLeft" state="frozen"/>
      <selection pane="bottomLeft" activeCell="G22" sqref="G22"/>
    </sheetView>
  </sheetViews>
  <sheetFormatPr baseColWidth="10" defaultColWidth="8.88671875" defaultRowHeight="14.4"/>
  <cols>
    <col width="18" customWidth="1" style="18" min="1" max="1"/>
    <col width="31" customWidth="1" style="18" min="2" max="2"/>
    <col width="13" customWidth="1" style="18" min="3" max="3"/>
    <col width="12" customWidth="1" style="18" min="4" max="4"/>
    <col width="18" customWidth="1" style="18" min="5" max="7"/>
    <col width="36.21875" customWidth="1" style="18" min="8" max="8"/>
  </cols>
  <sheetData>
    <row r="1" ht="28.8" customHeight="1" s="18">
      <c r="A1" s="20" t="inlineStr">
        <is>
          <t>REFORMASPRO</t>
        </is>
      </c>
    </row>
    <row r="2" ht="18" customHeight="1" s="18">
      <c r="A2" s="17" t="inlineStr">
        <is>
          <t>CALCULADORA DE PRESUPUESTO · REFORMA DE BAÑO</t>
        </is>
      </c>
    </row>
    <row r="3"/>
    <row r="4">
      <c r="A4" s="1" t="inlineStr">
        <is>
          <t>Cliente</t>
        </is>
      </c>
      <c r="B4" s="24" t="inlineStr">
        <is>
          <t>Ejemplo</t>
        </is>
      </c>
      <c r="C4" s="15" t="n"/>
      <c r="D4" s="16" t="n"/>
    </row>
    <row r="5">
      <c r="A5" s="1" t="inlineStr">
        <is>
          <t>Obra</t>
        </is>
      </c>
      <c r="B5" s="24" t="inlineStr">
        <is>
          <t>Reforma integral de baño</t>
        </is>
      </c>
      <c r="C5" s="15" t="n"/>
      <c r="D5" s="16" t="n"/>
    </row>
    <row r="6">
      <c r="A6" s="1" t="inlineStr">
        <is>
          <t>Medidas</t>
        </is>
      </c>
      <c r="B6" s="24" t="inlineStr">
        <is>
          <t>2,50 m × 1,80 m</t>
        </is>
      </c>
      <c r="C6" s="15" t="n"/>
      <c r="D6" s="16" t="n"/>
    </row>
    <row r="7">
      <c r="A7" s="1" t="inlineStr">
        <is>
          <t>Superficie suelo</t>
        </is>
      </c>
      <c r="B7" s="24" t="inlineStr">
        <is>
          <t>4,50 m²</t>
        </is>
      </c>
      <c r="C7" s="15" t="n"/>
      <c r="D7" s="16" t="n"/>
    </row>
    <row r="8"/>
    <row r="9">
      <c r="A9" t="inlineStr">
        <is>
          <t>INTRODUCE / MODIFICA LAS CELDAS NARANJAS · LOS CÁLCULOS SE HACEN AUTOMÁTICAMENTE</t>
        </is>
      </c>
    </row>
    <row r="10" ht="34.05" customHeight="1" s="18">
      <c r="A10" s="3" t="inlineStr">
        <is>
          <t>TIPO</t>
        </is>
      </c>
      <c r="B10" s="3" t="inlineStr">
        <is>
          <t>PARTIDA</t>
        </is>
      </c>
      <c r="C10" s="3" t="inlineStr">
        <is>
          <t>CANTIDAD</t>
        </is>
      </c>
      <c r="D10" s="3" t="inlineStr">
        <is>
          <t>UNIDAD</t>
        </is>
      </c>
      <c r="E10" s="3" t="inlineStr">
        <is>
          <t>COSTE UNITARIO</t>
        </is>
      </c>
      <c r="F10" s="3" t="inlineStr">
        <is>
          <t>COSTE TOTAL</t>
        </is>
      </c>
      <c r="G10" s="3" t="inlineStr">
        <is>
          <t>PRECIO VENTA</t>
        </is>
      </c>
      <c r="H10" s="3" t="inlineStr">
        <is>
          <t>NOTAS</t>
        </is>
      </c>
    </row>
    <row r="11">
      <c r="A11" s="25" t="inlineStr">
        <is>
          <t>Materiales</t>
        </is>
      </c>
      <c r="B11" s="25" t="inlineStr">
        <is>
          <t>Azulejos</t>
        </is>
      </c>
      <c r="C11" s="25" t="n">
        <v>22</v>
      </c>
      <c r="D11" s="25" t="inlineStr">
        <is>
          <t>m²</t>
        </is>
      </c>
      <c r="E11" s="26" t="n">
        <v>18</v>
      </c>
      <c r="F11" s="27">
        <f>IF(OR(C11="",E11=""),"",C11*E11)</f>
        <v/>
      </c>
      <c r="G11" s="27">
        <f>IF(F11="","",F11*(1+CONFIGURACIÓN!$B$5))</f>
        <v/>
      </c>
      <c r="H11" s="25" t="inlineStr">
        <is>
          <t>22 m² de revestimiento</t>
        </is>
      </c>
    </row>
    <row r="12">
      <c r="A12" s="25" t="inlineStr">
        <is>
          <t>Materiales</t>
        </is>
      </c>
      <c r="B12" s="25" t="inlineStr">
        <is>
          <t>Pavimento</t>
        </is>
      </c>
      <c r="C12" s="25" t="n">
        <v>5</v>
      </c>
      <c r="D12" s="25" t="inlineStr">
        <is>
          <t>m²</t>
        </is>
      </c>
      <c r="E12" s="26" t="n">
        <v>22</v>
      </c>
      <c r="F12" s="27">
        <f>IF(OR(C12="",E12=""),"",C12*E12)</f>
        <v/>
      </c>
      <c r="G12" s="27">
        <f>IF(F12="","",F12*(1+CONFIGURACIÓN!$B$5))</f>
        <v/>
      </c>
      <c r="H12" s="25" t="inlineStr">
        <is>
          <t>Superficie + margen de corte</t>
        </is>
      </c>
    </row>
    <row r="13">
      <c r="A13" s="25" t="inlineStr">
        <is>
          <t>Materiales</t>
        </is>
      </c>
      <c r="B13" s="25" t="inlineStr">
        <is>
          <t>Plato de ducha</t>
        </is>
      </c>
      <c r="C13" s="25" t="n">
        <v>1</v>
      </c>
      <c r="D13" s="25" t="inlineStr">
        <is>
          <t>ud</t>
        </is>
      </c>
      <c r="E13" s="26" t="n">
        <v>300</v>
      </c>
      <c r="F13" s="27">
        <f>IF(OR(C13="",E13=""),"",C13*E13)</f>
        <v/>
      </c>
      <c r="G13" s="27">
        <f>IF(F13="","",F13*(1+CONFIGURACIÓN!$B$5))</f>
        <v/>
      </c>
      <c r="H13" s="25" t="inlineStr">
        <is>
          <t>Plato de ducha</t>
        </is>
      </c>
    </row>
    <row r="14">
      <c r="A14" s="25" t="inlineStr">
        <is>
          <t>Materiales</t>
        </is>
      </c>
      <c r="B14" s="25" t="inlineStr">
        <is>
          <t>Mampara corredera</t>
        </is>
      </c>
      <c r="C14" s="25" t="n">
        <v>1</v>
      </c>
      <c r="D14" s="25" t="inlineStr">
        <is>
          <t>ud</t>
        </is>
      </c>
      <c r="E14" s="26" t="n">
        <v>450</v>
      </c>
      <c r="F14" s="27">
        <f>IF(OR(C14="",E14=""),"",C14*E14)</f>
        <v/>
      </c>
      <c r="G14" s="27">
        <f>IF(F14="","",F14*(1+CONFIGURACIÓN!$B$5))</f>
        <v/>
      </c>
      <c r="H14" s="25" t="inlineStr">
        <is>
          <t>Mampara de vidrio</t>
        </is>
      </c>
    </row>
    <row r="15">
      <c r="A15" s="25" t="inlineStr">
        <is>
          <t>Materiales</t>
        </is>
      </c>
      <c r="B15" s="25" t="inlineStr">
        <is>
          <t>Inodoro</t>
        </is>
      </c>
      <c r="C15" s="25" t="n">
        <v>1</v>
      </c>
      <c r="D15" s="25" t="inlineStr">
        <is>
          <t>ud</t>
        </is>
      </c>
      <c r="E15" s="26" t="n">
        <v>250</v>
      </c>
      <c r="F15" s="27">
        <f>IF(OR(C15="",E15=""),"",C15*E15)</f>
        <v/>
      </c>
      <c r="G15" s="27">
        <f>IF(F15="","",F15*(1+CONFIGURACIÓN!$B$5))</f>
        <v/>
      </c>
      <c r="H15" s="25" t="inlineStr">
        <is>
          <t>Se mantiene un único inodoro</t>
        </is>
      </c>
    </row>
    <row r="16">
      <c r="A16" s="25" t="inlineStr">
        <is>
          <t>Materiales</t>
        </is>
      </c>
      <c r="B16" s="25" t="inlineStr">
        <is>
          <t>Mueble suspendido + lavabo</t>
        </is>
      </c>
      <c r="C16" s="25" t="n">
        <v>1</v>
      </c>
      <c r="D16" s="25" t="inlineStr">
        <is>
          <t>ud</t>
        </is>
      </c>
      <c r="E16" s="26" t="n">
        <v>480</v>
      </c>
      <c r="F16" s="27">
        <f>IF(OR(C16="",E16=""),"",C16*E16)</f>
        <v/>
      </c>
      <c r="G16" s="27">
        <f>IF(F16="","",F16*(1+CONFIGURACIÓN!$B$5))</f>
        <v/>
      </c>
      <c r="H16" s="25" t="inlineStr">
        <is>
          <t>Mueble suspendido</t>
        </is>
      </c>
    </row>
    <row r="17">
      <c r="A17" s="25" t="inlineStr">
        <is>
          <t>Materiales</t>
        </is>
      </c>
      <c r="B17" s="25" t="inlineStr">
        <is>
          <t>Espejo LED</t>
        </is>
      </c>
      <c r="C17" s="25" t="n">
        <v>1</v>
      </c>
      <c r="D17" s="25" t="inlineStr">
        <is>
          <t>ud</t>
        </is>
      </c>
      <c r="E17" s="26" t="n">
        <v>180</v>
      </c>
      <c r="F17" s="27">
        <f>IF(OR(C17="",E17=""),"",C17*E17)</f>
        <v/>
      </c>
      <c r="G17" s="27">
        <f>IF(F17="","",F17*(1+CONFIGURACIÓN!$B$5))</f>
        <v/>
      </c>
      <c r="H17" s="25" t="inlineStr">
        <is>
          <t>Espejo con iluminación LED</t>
        </is>
      </c>
    </row>
    <row r="18">
      <c r="A18" s="25" t="inlineStr">
        <is>
          <t>Materiales</t>
        </is>
      </c>
      <c r="B18" s="25" t="inlineStr">
        <is>
          <t>Radiador toallero</t>
        </is>
      </c>
      <c r="C18" s="25" t="n">
        <v>1</v>
      </c>
      <c r="D18" s="25" t="inlineStr">
        <is>
          <t>ud</t>
        </is>
      </c>
      <c r="E18" s="26" t="n">
        <v>220</v>
      </c>
      <c r="F18" s="27">
        <f>IF(OR(C18="",E18=""),"",C18*E18)</f>
        <v/>
      </c>
      <c r="G18" s="27">
        <f>IF(F18="","",F18*(1+CONFIGURACIÓN!$B$5))</f>
        <v/>
      </c>
      <c r="H18" s="25" t="inlineStr">
        <is>
          <t>Toallero</t>
        </is>
      </c>
    </row>
    <row r="19">
      <c r="A19" s="25" t="inlineStr">
        <is>
          <t>Materiales</t>
        </is>
      </c>
      <c r="B19" s="25" t="inlineStr">
        <is>
          <t>Grifería de ducha y lavabo</t>
        </is>
      </c>
      <c r="C19" s="25" t="n">
        <v>1</v>
      </c>
      <c r="D19" s="25" t="inlineStr">
        <is>
          <t>lote</t>
        </is>
      </c>
      <c r="E19" s="26" t="n">
        <v>320</v>
      </c>
      <c r="F19" s="27">
        <f>IF(OR(C19="",E19=""),"",C19*E19)</f>
        <v/>
      </c>
      <c r="G19" s="27">
        <f>IF(F19="","",F19*(1+CONFIGURACIÓN!$B$5))</f>
        <v/>
      </c>
      <c r="H19" s="25" t="inlineStr">
        <is>
          <t>Grifería</t>
        </is>
      </c>
    </row>
    <row r="20">
      <c r="A20" s="25" t="inlineStr">
        <is>
          <t>Materiales</t>
        </is>
      </c>
      <c r="B20" s="25" t="inlineStr">
        <is>
          <t>Adhesivos y consumibles</t>
        </is>
      </c>
      <c r="C20" s="25" t="n">
        <v>1</v>
      </c>
      <c r="D20" s="25" t="inlineStr">
        <is>
          <t>lote</t>
        </is>
      </c>
      <c r="E20" s="26" t="n">
        <v>220</v>
      </c>
      <c r="F20" s="27">
        <f>IF(OR(C20="",E20=""),"",C20*E20)</f>
        <v/>
      </c>
      <c r="G20" s="27">
        <f>IF(F20="","",F20*(1+CONFIGURACIÓN!$B$5))</f>
        <v/>
      </c>
      <c r="H20" s="25" t="inlineStr">
        <is>
          <t>Juntas, silicona, perfiles...</t>
        </is>
      </c>
    </row>
    <row r="21">
      <c r="A21" s="25" t="inlineStr">
        <is>
          <t>Fontanería</t>
        </is>
      </c>
      <c r="B21" s="25" t="inlineStr">
        <is>
          <t>Material + Mano de obra</t>
        </is>
      </c>
      <c r="C21" s="25" t="n">
        <v>1</v>
      </c>
      <c r="D21" s="25" t="inlineStr">
        <is>
          <t>lote</t>
        </is>
      </c>
      <c r="E21" s="26" t="n">
        <v>620</v>
      </c>
      <c r="F21" s="27">
        <f>IF(OR(C21="",E21=""),"",C21*E21)</f>
        <v/>
      </c>
      <c r="G21" s="27">
        <f>IF(F21="","",F21*(1+CONFIGURACIÓN!$B$5))</f>
        <v/>
      </c>
      <c r="H21" s="25" t="inlineStr">
        <is>
          <t>Tomas, desagües y conexiones</t>
        </is>
      </c>
    </row>
    <row r="22" ht="28.8" customHeight="1" s="18">
      <c r="A22" s="25" t="inlineStr">
        <is>
          <t>Electricidad</t>
        </is>
      </c>
      <c r="B22" s="25" t="inlineStr">
        <is>
          <t>Material + Mano de obra</t>
        </is>
      </c>
      <c r="C22" s="25" t="n">
        <v>1</v>
      </c>
      <c r="D22" s="25" t="inlineStr">
        <is>
          <t>lote</t>
        </is>
      </c>
      <c r="E22" s="26" t="n">
        <v>350</v>
      </c>
      <c r="F22" s="27">
        <f>IF(OR(C22="",E22=""),"",C22*E22)</f>
        <v/>
      </c>
      <c r="G22" s="27">
        <f>IF(F22="","",F22*(1+CONFIGURACIÓN!$B$5))</f>
        <v/>
      </c>
      <c r="H22" s="25" t="inlineStr">
        <is>
          <t>Cableado, mecanismos,conexión LED y radiador toallero</t>
        </is>
      </c>
    </row>
    <row r="23" ht="28.8" customHeight="1" s="18">
      <c r="A23" s="25" t="inlineStr">
        <is>
          <t>Mano de obra</t>
        </is>
      </c>
      <c r="B23" s="25" t="inlineStr">
        <is>
          <t>Demolición y preparación</t>
        </is>
      </c>
      <c r="C23" s="25" t="n">
        <v>24</v>
      </c>
      <c r="D23" s="25" t="inlineStr">
        <is>
          <t>h</t>
        </is>
      </c>
      <c r="E23" s="26">
        <f>CONFIGURACIÓN!$B$4</f>
        <v/>
      </c>
      <c r="F23" s="27">
        <f>IF(OR(C23="",E23=""),"",C23*E23)</f>
        <v/>
      </c>
      <c r="G23" s="27">
        <f>IF(F23="","",F23*(1+CONFIGURACIÓN!$B$5))</f>
        <v/>
      </c>
      <c r="H23" s="25" t="inlineStr">
        <is>
          <t>Demolición y preparado para posterior alicatado</t>
        </is>
      </c>
    </row>
    <row r="24">
      <c r="A24" s="25" t="inlineStr">
        <is>
          <t>Mano de obra</t>
        </is>
      </c>
      <c r="B24" s="25" t="inlineStr">
        <is>
          <t>Alicatado y solado</t>
        </is>
      </c>
      <c r="C24" s="25" t="n">
        <v>32</v>
      </c>
      <c r="D24" s="25" t="inlineStr">
        <is>
          <t>h</t>
        </is>
      </c>
      <c r="E24" s="26">
        <f>CONFIGURACIÓN!$B$4</f>
        <v/>
      </c>
      <c r="F24" s="27">
        <f>IF(OR(C24="",E24=""),"",C24*E24)</f>
        <v/>
      </c>
      <c r="G24" s="27">
        <f>IF(F24="","",F24*(1+CONFIGURACIÓN!$B$5))</f>
        <v/>
      </c>
      <c r="H24" s="25" t="inlineStr">
        <is>
          <t>Revestimientos y pavimento</t>
        </is>
      </c>
    </row>
    <row r="25">
      <c r="A25" s="25" t="inlineStr">
        <is>
          <t>Mano de obra</t>
        </is>
      </c>
      <c r="B25" s="25" t="inlineStr">
        <is>
          <t>Montaje de plato y mampara</t>
        </is>
      </c>
      <c r="C25" s="25" t="n">
        <v>8</v>
      </c>
      <c r="D25" s="25" t="inlineStr">
        <is>
          <t>h</t>
        </is>
      </c>
      <c r="E25" s="26">
        <f>CONFIGURACIÓN!$B$4</f>
        <v/>
      </c>
      <c r="F25" s="27">
        <f>IF(OR(C25="",E25=""),"",C25*E25)</f>
        <v/>
      </c>
      <c r="G25" s="27">
        <f>IF(F25="","",F25*(1+CONFIGURACIÓN!$B$5))</f>
        <v/>
      </c>
      <c r="H25" s="25" t="inlineStr">
        <is>
          <t>Colocación y sellados</t>
        </is>
      </c>
    </row>
    <row r="26">
      <c r="A26" s="25" t="inlineStr">
        <is>
          <t>Mano de obra</t>
        </is>
      </c>
      <c r="B26" s="25" t="inlineStr">
        <is>
          <t>Montaje de sanitarios y mueble</t>
        </is>
      </c>
      <c r="C26" s="25" t="n">
        <v>8</v>
      </c>
      <c r="D26" s="25" t="inlineStr">
        <is>
          <t>h</t>
        </is>
      </c>
      <c r="E26" s="26">
        <f>CONFIGURACIÓN!$B$4</f>
        <v/>
      </c>
      <c r="F26" s="27">
        <f>IF(OR(C26="",E26=""),"",C26*E26)</f>
        <v/>
      </c>
      <c r="G26" s="27">
        <f>IF(F26="","",F26*(1+CONFIGURACIÓN!$B$5))</f>
        <v/>
      </c>
      <c r="H26" s="25" t="inlineStr">
        <is>
          <t>Inodoro, lavabo y mueble</t>
        </is>
      </c>
    </row>
    <row r="27">
      <c r="A27" s="25" t="inlineStr">
        <is>
          <t>Mano de obra</t>
        </is>
      </c>
      <c r="B27" s="25" t="inlineStr">
        <is>
          <t>Acabados y remates</t>
        </is>
      </c>
      <c r="C27" s="25" t="n">
        <v>10</v>
      </c>
      <c r="D27" s="25" t="inlineStr">
        <is>
          <t>h</t>
        </is>
      </c>
      <c r="E27" s="26">
        <f>CONFIGURACIÓN!$B$4</f>
        <v/>
      </c>
      <c r="F27" s="27">
        <f>IF(OR(C27="",E27=""),"",C27*E27)</f>
        <v/>
      </c>
      <c r="G27" s="27">
        <f>IF(F27="","",F27*(1+CONFIGURACIÓN!$B$5))</f>
        <v/>
      </c>
      <c r="H27" s="25" t="inlineStr">
        <is>
          <t>Siliconas, remates y limpieza</t>
        </is>
      </c>
    </row>
    <row r="28">
      <c r="A28" s="25" t="inlineStr">
        <is>
          <t>Transporte</t>
        </is>
      </c>
      <c r="B28" s="25" t="inlineStr">
        <is>
          <t>Transporte / desplazamientos</t>
        </is>
      </c>
      <c r="C28" s="25" t="n">
        <v>1</v>
      </c>
      <c r="D28" s="25" t="inlineStr">
        <is>
          <t>lote</t>
        </is>
      </c>
      <c r="E28" s="26" t="n">
        <v>120</v>
      </c>
      <c r="F28" s="27">
        <f>IF(OR(C28="",E28=""),"",C28*E28)</f>
        <v/>
      </c>
      <c r="G28" s="27">
        <f>IF(F28="","",F28*(1+CONFIGURACIÓN!$B$5))</f>
        <v/>
      </c>
      <c r="H28" s="25" t="inlineStr">
        <is>
          <t>Materiales y desplazamientos</t>
        </is>
      </c>
    </row>
    <row r="29">
      <c r="A29" s="25" t="inlineStr">
        <is>
          <t>Otros gastos</t>
        </is>
      </c>
      <c r="B29" s="28" t="inlineStr">
        <is>
          <t>Retirada de escombros</t>
        </is>
      </c>
      <c r="C29" s="28" t="n">
        <v>1</v>
      </c>
      <c r="D29" s="28" t="inlineStr">
        <is>
          <t>lote</t>
        </is>
      </c>
      <c r="E29" s="29" t="n">
        <v>180</v>
      </c>
      <c r="F29" s="30">
        <f>IF(OR(C29="",E29=""),"",C29*E29)</f>
        <v/>
      </c>
      <c r="G29" s="30">
        <f>IF(F29="","",F29*(1+CONFIGURACIÓN!$B$5))</f>
        <v/>
      </c>
      <c r="H29" s="28" t="inlineStr">
        <is>
          <t>Carga y gestión de residuos</t>
        </is>
      </c>
    </row>
    <row r="30"/>
    <row r="31">
      <c r="E31" s="8" t="inlineStr">
        <is>
          <t>COSTE TOTAL</t>
        </is>
      </c>
      <c r="F31" s="30">
        <f>SUM(F11:F29)</f>
        <v/>
      </c>
      <c r="G31" s="9" t="n"/>
    </row>
    <row r="32">
      <c r="E32" s="1" t="inlineStr">
        <is>
          <t>PRECIO ANTES DE IVA</t>
        </is>
      </c>
      <c r="G32" s="31">
        <f>SUM(G11:G29)</f>
        <v/>
      </c>
    </row>
    <row r="33">
      <c r="E33" s="1" t="inlineStr">
        <is>
          <t>IVA</t>
        </is>
      </c>
      <c r="G33" s="31">
        <f>G32*CONFIGURACIÓN!$B$6</f>
        <v/>
      </c>
    </row>
    <row r="34">
      <c r="E34" s="8" t="inlineStr">
        <is>
          <t>TOTAL PARA EL CLIENTE</t>
        </is>
      </c>
      <c r="G34" s="32">
        <f>G32+G33</f>
        <v/>
      </c>
    </row>
    <row r="35">
      <c r="E35" s="1" t="inlineStr">
        <is>
          <t>BENEFICIO ESTIMADO</t>
        </is>
      </c>
      <c r="G35" s="32">
        <f>G32-F31</f>
        <v/>
      </c>
    </row>
    <row r="36">
      <c r="E36" s="1" t="inlineStr">
        <is>
          <t>MARGEN SOBRE VENTA</t>
        </is>
      </c>
      <c r="G36" s="11">
        <f>IFERROR(G35/G32,0)</f>
        <v/>
      </c>
    </row>
    <row r="37"/>
    <row r="38"/>
    <row r="39">
      <c r="A39" s="19" t="inlineStr">
        <is>
          <t>REFORMASPRO · Menos tiempo haciendo cuentas. Más tiempo haciendo presupuestos.</t>
        </is>
      </c>
      <c r="B39" s="15" t="n"/>
      <c r="C39" s="15" t="n"/>
      <c r="D39" s="15" t="n"/>
      <c r="E39" s="15" t="n"/>
      <c r="F39" s="15" t="n"/>
      <c r="G39" s="15" t="n"/>
      <c r="H39" s="16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10:H29"/>
  <mergeCells count="7">
    <mergeCell ref="B5:D5"/>
    <mergeCell ref="A39:H39"/>
    <mergeCell ref="A2:H2"/>
    <mergeCell ref="B4:D4"/>
    <mergeCell ref="A1:H1"/>
    <mergeCell ref="B7:D7"/>
    <mergeCell ref="B6:D6"/>
  </mergeCells>
  <conditionalFormatting sqref="G25">
    <cfRule type="cellIs" priority="1" operator="lessThan" dxfId="0">
      <formula>0</formula>
    </cfRule>
  </conditionalFormatting>
  <dataValidations count="4">
    <dataValidation sqref="A11:A29" showDropDown="0" showInputMessage="0" showErrorMessage="0" allowBlank="1" type="list">
      <formula1>"Materiales,Mano de obra,Fontanería,Electricidad,Transporte,Otros gastos"</formula1>
    </dataValidation>
    <dataValidation sqref="D11:D29" showDropDown="0" showInputMessage="0" showErrorMessage="0" allowBlank="1" type="list">
      <formula1>"m²,ud,h,lote"</formula1>
    </dataValidation>
    <dataValidation sqref="C11:C29" showDropDown="0" showInputMessage="0" showErrorMessage="0" allowBlank="1" type="decimal" operator="greaterThanOrEqual">
      <formula1>0</formula1>
    </dataValidation>
    <dataValidation sqref="E11:E29" showDropDown="0" showInputMessage="0" showErrorMessage="0" allowBlank="1" type="decimal" operator="greaterThanOrEqual">
      <formula1>0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5B9BD5"/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10" defaultColWidth="8.88671875" defaultRowHeight="14.4"/>
  <cols>
    <col width="36" customWidth="1" style="18" min="1" max="1"/>
    <col width="18" customWidth="1" style="18" min="2" max="2"/>
    <col width="14" customWidth="1" style="18" min="3" max="3"/>
  </cols>
  <sheetData>
    <row r="1" ht="25.8" customHeight="1" s="18">
      <c r="A1" s="22" t="inlineStr">
        <is>
          <t>REFORMASPRO</t>
        </is>
      </c>
    </row>
    <row r="3" ht="18" customHeight="1" s="18">
      <c r="A3" s="23" t="inlineStr">
        <is>
          <t>PARÁMETROS DEL EJEMPLO</t>
        </is>
      </c>
    </row>
    <row r="4">
      <c r="A4" s="12" t="inlineStr">
        <is>
          <t>Coste de mano de obra / hora</t>
        </is>
      </c>
      <c r="B4" s="24" t="n">
        <v>22</v>
      </c>
      <c r="C4" s="2" t="inlineStr">
        <is>
          <t>€/hora</t>
        </is>
      </c>
    </row>
    <row r="5">
      <c r="A5" s="12" t="inlineStr">
        <is>
          <t>Recargo sobre coste</t>
        </is>
      </c>
      <c r="B5" s="33" t="n">
        <v>0.25</v>
      </c>
      <c r="C5" s="2" t="inlineStr">
        <is>
          <t>%</t>
        </is>
      </c>
    </row>
    <row r="6">
      <c r="A6" s="12" t="inlineStr">
        <is>
          <t>IVA</t>
        </is>
      </c>
      <c r="B6" s="33" t="n">
        <v>0.21</v>
      </c>
      <c r="C6" s="2" t="inlineStr">
        <is>
          <t>%</t>
        </is>
      </c>
    </row>
    <row r="7">
      <c r="A7" t="inlineStr">
        <is>
          <t>25% de recargo sobre coste ≈ 20% de margen sobre venta.</t>
        </is>
      </c>
    </row>
    <row r="9">
      <c r="A9" s="21" t="inlineStr">
        <is>
          <t>PARTIDAS DISPONIBLES</t>
        </is>
      </c>
    </row>
    <row r="10">
      <c r="A10" t="inlineStr">
        <is>
          <t>Materiales</t>
        </is>
      </c>
    </row>
    <row r="11">
      <c r="A11" t="inlineStr">
        <is>
          <t>Mano de obra</t>
        </is>
      </c>
    </row>
    <row r="12">
      <c r="A12" t="inlineStr">
        <is>
          <t>Transporte</t>
        </is>
      </c>
    </row>
    <row r="13">
      <c r="A13" t="inlineStr">
        <is>
          <t>Fontanería</t>
        </is>
      </c>
    </row>
    <row r="14">
      <c r="A14" t="inlineStr">
        <is>
          <t>Electricidad</t>
        </is>
      </c>
    </row>
    <row r="15">
      <c r="A15" t="inlineStr">
        <is>
          <t>Otros gastos</t>
        </is>
      </c>
    </row>
    <row r="16"/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3">
    <mergeCell ref="A9:B9"/>
    <mergeCell ref="A1:D1"/>
    <mergeCell ref="A3:D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0AD47"/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10" defaultColWidth="8.88671875" defaultRowHeight="14.4"/>
  <cols>
    <col width="32" customWidth="1" style="18" min="1" max="4"/>
  </cols>
  <sheetData>
    <row r="1" ht="25.8" customHeight="1" s="18">
      <c r="A1" s="22" t="inlineStr">
        <is>
          <t>REFORMASPRO · CALCULADORA DE PRESUPUESTO</t>
        </is>
      </c>
    </row>
    <row r="3">
      <c r="A3" t="inlineStr">
        <is>
          <t>CÓMO USARLA</t>
        </is>
      </c>
    </row>
    <row r="4">
      <c r="A4" t="inlineStr">
        <is>
          <t>1. Modifica las celdas naranjas.</t>
        </is>
      </c>
    </row>
    <row r="5">
      <c r="A5" t="inlineStr">
        <is>
          <t>2. Introduce cantidad y coste unitario de cada partida.</t>
        </is>
      </c>
    </row>
    <row r="6">
      <c r="A6" t="inlineStr">
        <is>
          <t>3. La mano de obra usa automáticamente el coste/hora configurado.</t>
        </is>
      </c>
    </row>
    <row r="7">
      <c r="A7" t="inlineStr">
        <is>
          <t>4. Ajusta el recargo sobre coste en CONFIGURACIÓN.</t>
        </is>
      </c>
    </row>
    <row r="8">
      <c r="A8" t="inlineStr">
        <is>
          <t>5. El resumen calcula coste, precio, IVA, beneficio y margen sobre venta.</t>
        </is>
      </c>
    </row>
    <row r="9" ht="18" customHeight="1" s="18">
      <c r="A9" s="23" t="inlineStr">
        <is>
          <t>PARA EL REEL 4</t>
        </is>
      </c>
    </row>
    <row r="10">
      <c r="A10" t="inlineStr">
        <is>
          <t>IMPORTANTE</t>
        </is>
      </c>
    </row>
    <row r="11">
      <c r="A11" t="inlineStr">
        <is>
          <t>El recargo sobre coste y el margen sobre venta no son lo mismo.</t>
        </is>
      </c>
    </row>
    <row r="12">
      <c r="A12" t="inlineStr">
        <is>
          <t>Ejemplo: 25% de recargo sobre coste ≈ 20% de margen sobre venta.</t>
        </is>
      </c>
    </row>
    <row r="13">
      <c r="A13" t="inlineStr">
        <is>
          <t>• En la Excel, muestra materiales, fontanería y electricidad por separado.</t>
        </is>
      </c>
    </row>
    <row r="14">
      <c r="A14" t="inlineStr">
        <is>
          <t>PARA EMPEZAR</t>
        </is>
      </c>
    </row>
    <row r="15">
      <c r="A15" t="inlineStr">
        <is>
          <t>Sustituye los datos del ejemplo por los de tu propia obra.</t>
        </is>
      </c>
    </row>
    <row r="16">
      <c r="A16" t="inlineStr">
        <is>
          <t>Incluye materiales, instalaciones, mano de obra, transporte y otros gastos.</t>
        </is>
      </c>
    </row>
  </sheetData>
  <mergeCells count="2">
    <mergeCell ref="A1:D1"/>
    <mergeCell ref="A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2026-08-17T15:58:56Z</dcterms:created>
  <dcterms:modified xmlns:dcterms="http://purl.org/dc/terms/" xmlns:xsi="http://www.w3.org/2001/XMLSchema-instance" xsi:type="dcterms:W3CDTF">2026-08-19T11:09:48Z</dcterms:modified>
  <cp:lastModifiedBy>Naomi Navarro Leyva</cp:lastModifiedBy>
</cp:coreProperties>
</file>